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0"/>
  </bookViews>
  <sheets>
    <sheet name="Stepper Extruder" sheetId="1" r:id="rId1"/>
    <sheet name="DC motor extruder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<sst xmlns="http://schemas.openxmlformats.org/spreadsheetml/2006/main" count="77" uniqueCount="53">
  <si>
    <t>Description</t>
  </si>
  <si>
    <t>Value</t>
  </si>
  <si>
    <t>Units</t>
  </si>
  <si>
    <t>Inputs:</t>
  </si>
  <si>
    <t>Stepper # of steps</t>
  </si>
  <si>
    <t>steps</t>
  </si>
  <si>
    <t>Full/half stepping</t>
  </si>
  <si>
    <t>Drive Gear Teeth</t>
  </si>
  <si>
    <t>teeth</t>
  </si>
  <si>
    <t>Driven Gear Teeth</t>
  </si>
  <si>
    <t>Diameter of Pinchwheel</t>
  </si>
  <si>
    <t>mm</t>
  </si>
  <si>
    <t>Feedstock Diameter</t>
  </si>
  <si>
    <t>Filament Diameter</t>
  </si>
  <si>
    <t>Motor Speed</t>
  </si>
  <si>
    <t>rpm</t>
  </si>
  <si>
    <t>steps/s</t>
  </si>
  <si>
    <t>Outputs:</t>
  </si>
  <si>
    <t>Steps/mm of feedstock</t>
  </si>
  <si>
    <t>steps/mm</t>
  </si>
  <si>
    <t>Steps/mm of filament</t>
  </si>
  <si>
    <t>Flow rate of feedstock</t>
  </si>
  <si>
    <t>mm^3/s</t>
  </si>
  <si>
    <t>Ideal Head Feedrate</t>
  </si>
  <si>
    <t>mm/s</t>
  </si>
  <si>
    <t>mm/min</t>
  </si>
  <si>
    <t>Desc</t>
  </si>
  <si>
    <t>Extruded diameter</t>
  </si>
  <si>
    <t>Feedstock diameter</t>
  </si>
  <si>
    <t>Feed Rate</t>
  </si>
  <si>
    <t>Head Feed Rate</t>
  </si>
  <si>
    <t>extruded area</t>
  </si>
  <si>
    <t>mm^2</t>
  </si>
  <si>
    <t>volumetric rate</t>
  </si>
  <si>
    <t>Feedstock Area</t>
  </si>
  <si>
    <t>Feedstock feed rate</t>
  </si>
  <si>
    <t>Extruder thread pitch</t>
  </si>
  <si>
    <t>mm/rev</t>
  </si>
  <si>
    <t>Extruder rpm</t>
  </si>
  <si>
    <t>Desired RPM</t>
  </si>
  <si>
    <t>Max Rpm</t>
  </si>
  <si>
    <t>Comms delay</t>
  </si>
  <si>
    <t>ms</t>
  </si>
  <si>
    <t>extrduded plastic</t>
  </si>
  <si>
    <t>mm^3</t>
  </si>
  <si>
    <t>equivalent length</t>
  </si>
  <si>
    <t>Rpm</t>
  </si>
  <si>
    <t>stretched filament area</t>
  </si>
  <si>
    <t>stretched filament thickness</t>
  </si>
  <si>
    <t>Volume of extruded part</t>
  </si>
  <si>
    <t>cc's</t>
  </si>
  <si>
    <t>length of filament required</t>
  </si>
  <si>
    <t xml:space="preserve">m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</si>
</sst>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.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B23" sqref="B23"/>
    </sheetView>
  </sheetViews>
  <sheetFormatPr defaultColWidth="12.57421875" defaultRowHeight="12.75"/>
  <cols>
    <col min="1" max="1" width="22.7109375" style="0" customWidth="1"/>
    <col min="2" max="16384" width="11.57421875" style="0" customWidth="1"/>
  </cols>
  <sheetData>
    <row r="1" spans="1:3" ht="12.75">
      <c r="A1" t="s">
        <v>0</v>
      </c>
      <c r="B1" t="s">
        <v>1</v>
      </c>
      <c r="C1" t="s">
        <v>2</v>
      </c>
    </row>
    <row r="2" s="1" customFormat="1" ht="12.75">
      <c r="A2" s="1" t="s">
        <v>3</v>
      </c>
    </row>
    <row r="3" spans="1:3" ht="12.75">
      <c r="A3" t="s">
        <v>4</v>
      </c>
      <c r="B3">
        <v>200</v>
      </c>
      <c r="C3" t="s">
        <v>5</v>
      </c>
    </row>
    <row r="4" spans="1:2" ht="12.75">
      <c r="A4" t="s">
        <v>6</v>
      </c>
      <c r="B4">
        <v>0.5</v>
      </c>
    </row>
    <row r="5" spans="1:3" ht="12.75">
      <c r="A5" t="s">
        <v>7</v>
      </c>
      <c r="B5">
        <v>11</v>
      </c>
      <c r="C5" t="s">
        <v>8</v>
      </c>
    </row>
    <row r="6" spans="1:3" ht="12.75">
      <c r="A6" t="s">
        <v>9</v>
      </c>
      <c r="B6">
        <v>39</v>
      </c>
      <c r="C6" t="s">
        <v>8</v>
      </c>
    </row>
    <row r="7" spans="1:3" ht="12.75">
      <c r="A7" t="s">
        <v>10</v>
      </c>
      <c r="B7">
        <v>6.2</v>
      </c>
      <c r="C7" t="s">
        <v>11</v>
      </c>
    </row>
    <row r="9" spans="1:3" ht="12.75">
      <c r="A9" t="s">
        <v>12</v>
      </c>
      <c r="B9">
        <v>3</v>
      </c>
      <c r="C9" t="s">
        <v>11</v>
      </c>
    </row>
    <row r="10" spans="1:3" ht="12.75">
      <c r="A10" t="s">
        <v>13</v>
      </c>
      <c r="B10">
        <v>1</v>
      </c>
      <c r="C10" t="s">
        <v>11</v>
      </c>
    </row>
    <row r="12" spans="1:3" ht="12.75">
      <c r="A12" t="s">
        <v>14</v>
      </c>
      <c r="B12">
        <v>10</v>
      </c>
      <c r="C12" t="s">
        <v>15</v>
      </c>
    </row>
    <row r="13" spans="1:3" ht="12.75">
      <c r="A13" t="s">
        <v>14</v>
      </c>
      <c r="B13" s="2">
        <f>B12*B3/B4/60</f>
        <v>66.66666666666667</v>
      </c>
      <c r="C13" t="s">
        <v>16</v>
      </c>
    </row>
    <row r="17" s="1" customFormat="1" ht="12.75">
      <c r="A17" s="1" t="s">
        <v>17</v>
      </c>
    </row>
    <row r="18" spans="1:3" ht="12.75">
      <c r="A18" t="s">
        <v>18</v>
      </c>
      <c r="B18" s="2">
        <f>(B3/B4)/(B7*3.1415*B5/B6)</f>
        <v>72.81203340205357</v>
      </c>
      <c r="C18" t="s">
        <v>19</v>
      </c>
    </row>
    <row r="19" spans="1:3" ht="12.75">
      <c r="A19" t="s">
        <v>20</v>
      </c>
      <c r="B19" s="2">
        <f>B18*B10^2/B9^2</f>
        <v>8.090225933561507</v>
      </c>
      <c r="C19" t="s">
        <v>19</v>
      </c>
    </row>
    <row r="21" spans="1:3" ht="12.75">
      <c r="A21" t="s">
        <v>21</v>
      </c>
      <c r="B21" s="2">
        <f>B13/B18*(B9/2)^2*3.1415</f>
        <v>6.471801129326925</v>
      </c>
      <c r="C21" t="s">
        <v>22</v>
      </c>
    </row>
    <row r="22" spans="1:3" ht="12.75">
      <c r="A22" t="s">
        <v>23</v>
      </c>
      <c r="B22" s="2">
        <f>B21/((B10/2)^2*3.1415)</f>
        <v>8.240396153846156</v>
      </c>
      <c r="C22" t="s">
        <v>24</v>
      </c>
    </row>
    <row r="23" spans="1:3" ht="12.75">
      <c r="A23" t="s">
        <v>23</v>
      </c>
      <c r="B23" s="2">
        <f>B22*60</f>
        <v>494.4237692307694</v>
      </c>
      <c r="C23" t="s">
        <v>25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5">
      <selection activeCell="B29" sqref="B29"/>
    </sheetView>
  </sheetViews>
  <sheetFormatPr defaultColWidth="12.57421875" defaultRowHeight="12.75"/>
  <cols>
    <col min="1" max="1" width="22.57421875" style="0" customWidth="1"/>
    <col min="2" max="16384" width="11.57421875" style="0" customWidth="1"/>
  </cols>
  <sheetData>
    <row r="1" spans="1:3" ht="12.75">
      <c r="A1" t="s">
        <v>26</v>
      </c>
      <c r="B1" t="s">
        <v>1</v>
      </c>
      <c r="C1" t="s">
        <v>2</v>
      </c>
    </row>
    <row r="2" spans="1:3" ht="12.75">
      <c r="A2" t="s">
        <v>27</v>
      </c>
      <c r="B2">
        <v>0.75</v>
      </c>
      <c r="C2" t="s">
        <v>11</v>
      </c>
    </row>
    <row r="3" spans="1:3" ht="12.75">
      <c r="A3" t="s">
        <v>28</v>
      </c>
      <c r="B3">
        <v>3.08</v>
      </c>
      <c r="C3" t="s">
        <v>11</v>
      </c>
    </row>
    <row r="4" spans="1:3" ht="12.75">
      <c r="A4" t="s">
        <v>29</v>
      </c>
      <c r="B4" s="2">
        <f>B6*60</f>
        <v>960</v>
      </c>
      <c r="C4" t="s">
        <v>24</v>
      </c>
    </row>
    <row r="6" spans="1:3" ht="12.75">
      <c r="A6" t="s">
        <v>30</v>
      </c>
      <c r="B6">
        <v>16</v>
      </c>
      <c r="C6" t="s">
        <v>24</v>
      </c>
    </row>
    <row r="7" spans="1:3" ht="12.75">
      <c r="A7" t="s">
        <v>31</v>
      </c>
      <c r="B7" s="2">
        <f>(B2/2)^2*3.14159</f>
        <v>0.44178609375</v>
      </c>
      <c r="C7" t="s">
        <v>32</v>
      </c>
    </row>
    <row r="8" spans="1:3" ht="12.75">
      <c r="A8" t="s">
        <v>33</v>
      </c>
      <c r="B8" s="2">
        <f>B6*3.141598*(B2/2)^2</f>
        <v>7.068595500000001</v>
      </c>
      <c r="C8" t="s">
        <v>22</v>
      </c>
    </row>
    <row r="10" spans="1:3" ht="12.75">
      <c r="A10" t="s">
        <v>34</v>
      </c>
      <c r="B10" s="2">
        <f>3.14159*(B3/2)^2</f>
        <v>7.450594843999999</v>
      </c>
      <c r="C10" t="s">
        <v>32</v>
      </c>
    </row>
    <row r="11" spans="1:3" ht="12.75">
      <c r="A11" t="s">
        <v>35</v>
      </c>
      <c r="B11" s="2">
        <f>B8/B10</f>
        <v>0.9487290139917318</v>
      </c>
      <c r="C11" t="s">
        <v>24</v>
      </c>
    </row>
    <row r="12" spans="1:3" ht="12.75">
      <c r="A12" t="s">
        <v>36</v>
      </c>
      <c r="B12">
        <v>0.8</v>
      </c>
      <c r="C12" t="s">
        <v>37</v>
      </c>
    </row>
    <row r="13" spans="1:3" ht="12.75">
      <c r="A13" t="s">
        <v>38</v>
      </c>
      <c r="B13" s="2">
        <f>B11/B12*60</f>
        <v>71.15467604937989</v>
      </c>
      <c r="C13" t="s">
        <v>15</v>
      </c>
    </row>
    <row r="15" spans="1:3" ht="12.75">
      <c r="A15" t="s">
        <v>39</v>
      </c>
      <c r="B15">
        <v>15</v>
      </c>
      <c r="C15" t="s">
        <v>15</v>
      </c>
    </row>
    <row r="16" spans="1:3" ht="12.75">
      <c r="A16" t="s">
        <v>40</v>
      </c>
      <c r="B16">
        <v>38</v>
      </c>
      <c r="C16" t="s">
        <v>15</v>
      </c>
    </row>
    <row r="18" spans="1:3" ht="12.75">
      <c r="A18" t="s">
        <v>41</v>
      </c>
      <c r="B18">
        <v>25</v>
      </c>
      <c r="C18" t="s">
        <v>42</v>
      </c>
    </row>
    <row r="19" spans="1:3" ht="12.75">
      <c r="A19" t="s">
        <v>43</v>
      </c>
      <c r="B19" s="2">
        <f>B8*B18/1000</f>
        <v>0.17671488750000003</v>
      </c>
      <c r="C19" t="s">
        <v>44</v>
      </c>
    </row>
    <row r="20" spans="1:2" ht="12.75">
      <c r="A20" t="s">
        <v>45</v>
      </c>
      <c r="B20" s="2">
        <f>B19/B7</f>
        <v>0.4000010185924962</v>
      </c>
    </row>
    <row r="22" spans="1:3" ht="12.75">
      <c r="A22" t="s">
        <v>46</v>
      </c>
      <c r="B22">
        <v>31.6</v>
      </c>
      <c r="C22" t="s">
        <v>15</v>
      </c>
    </row>
    <row r="23" spans="1:3" ht="12.75">
      <c r="A23" t="s">
        <v>30</v>
      </c>
      <c r="B23">
        <v>16</v>
      </c>
      <c r="C23" t="s">
        <v>24</v>
      </c>
    </row>
    <row r="24" spans="1:3" ht="12.75">
      <c r="A24" t="s">
        <v>33</v>
      </c>
      <c r="B24" s="2">
        <f>B22/60*B12*B10</f>
        <v>3.139183960938667</v>
      </c>
      <c r="C24" t="s">
        <v>22</v>
      </c>
    </row>
    <row r="25" spans="1:3" ht="12.75">
      <c r="A25" t="s">
        <v>47</v>
      </c>
      <c r="B25" s="2">
        <f>B24/B23</f>
        <v>0.19619899755866668</v>
      </c>
      <c r="C25" t="s">
        <v>32</v>
      </c>
    </row>
    <row r="26" spans="1:2" ht="12.75">
      <c r="A26" t="s">
        <v>48</v>
      </c>
      <c r="B26" s="3">
        <f>SQRT(B25/3.1415)*2</f>
        <v>0.49981565604903355</v>
      </c>
    </row>
    <row r="28" spans="1:3" ht="12.75">
      <c r="A28" t="s">
        <v>49</v>
      </c>
      <c r="B28">
        <v>31</v>
      </c>
      <c r="C28" t="s">
        <v>50</v>
      </c>
    </row>
    <row r="29" spans="1:3" ht="12.75">
      <c r="A29" t="s">
        <v>51</v>
      </c>
      <c r="B29" s="2">
        <f>B28/B10</f>
        <v>4.160741611787474</v>
      </c>
      <c r="C29" t="s">
        <v>52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</dc:creator>
  <cp:keywords/>
  <dc:description/>
  <cp:lastModifiedBy>Wade Bortz</cp:lastModifiedBy>
  <dcterms:created xsi:type="dcterms:W3CDTF">2008-08-19T20:52:06Z</dcterms:created>
  <dcterms:modified xsi:type="dcterms:W3CDTF">2010-02-12T23:54:33Z</dcterms:modified>
  <cp:category/>
  <cp:version/>
  <cp:contentType/>
  <cp:contentStatus/>
  <cp:revision>13</cp:revision>
</cp:coreProperties>
</file>